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625" activeTab="1"/>
  </bookViews>
  <sheets>
    <sheet name="Kostenbeitragstabelle Reutlinge" sheetId="1" r:id="rId1"/>
    <sheet name="Berechnungsgrundlagen" sheetId="2" r:id="rId2"/>
  </sheets>
  <definedNames/>
  <calcPr fullCalcOnLoad="1"/>
</workbook>
</file>

<file path=xl/sharedStrings.xml><?xml version="1.0" encoding="utf-8"?>
<sst xmlns="http://schemas.openxmlformats.org/spreadsheetml/2006/main" count="110" uniqueCount="84">
  <si>
    <t>tägliche Betreuungszeit</t>
  </si>
  <si>
    <t>Einkom-mens-gruppen</t>
  </si>
  <si>
    <t>Kindesalter</t>
  </si>
  <si>
    <t>unter 3 Jahre</t>
  </si>
  <si>
    <t>ab 3 Jahre</t>
  </si>
  <si>
    <t>I</t>
  </si>
  <si>
    <t>II</t>
  </si>
  <si>
    <t>III</t>
  </si>
  <si>
    <t>IV</t>
  </si>
  <si>
    <t>V</t>
  </si>
  <si>
    <t>monatliche Betreuungszeit</t>
  </si>
  <si>
    <t>Monate</t>
  </si>
  <si>
    <t>bis 5 Std.</t>
  </si>
  <si>
    <t>x</t>
  </si>
  <si>
    <t>=</t>
  </si>
  <si>
    <t>:</t>
  </si>
  <si>
    <t>5 - 7 Std.</t>
  </si>
  <si>
    <t>über 7 Std.</t>
  </si>
  <si>
    <t xml:space="preserve">prozentuale Staffelung des Kostenbeitrags </t>
  </si>
  <si>
    <t>Basiswerte</t>
  </si>
  <si>
    <t>Sachaufwand/     Förderungs-       leistung</t>
  </si>
  <si>
    <t>3 bis unter 5 Stunden</t>
  </si>
  <si>
    <t>5 bis unter 7 Stunden</t>
  </si>
  <si>
    <t>über 9 Stunden</t>
  </si>
  <si>
    <t>64,5 bis unter 107,5 Stunden</t>
  </si>
  <si>
    <t>107,5 bis unter 150,5 Stunden</t>
  </si>
  <si>
    <t>7 bis 9 Stunden</t>
  </si>
  <si>
    <t>150,5 bis 193,5 Stunden</t>
  </si>
  <si>
    <t>über 193,5 Stunden</t>
  </si>
  <si>
    <t>-</t>
  </si>
  <si>
    <t>- bis zu 5 Stunden tägliche Betreuungszeit</t>
  </si>
  <si>
    <t>- 5 bis 7 Stunden tägliche Betreuungszeit</t>
  </si>
  <si>
    <t>- über 7 Stunden tägliche Betreuungszeit</t>
  </si>
  <si>
    <t>Hinweise:</t>
  </si>
  <si>
    <t xml:space="preserve"> - Der Anteil für die Förderung der fachlichen Begleitung der Tagespflegeperson beträgt gem. § 29c Abs. 2 FAG mindestens 15%</t>
  </si>
  <si>
    <t>FAG-Zuweisung monatlich</t>
  </si>
  <si>
    <t xml:space="preserve"> - Die monatl. FAG-Zuweisungen werden bei einer Änderung der Grunddaten automatisch neu berechnet.</t>
  </si>
  <si>
    <t>Stundensatz Tagespflege</t>
  </si>
  <si>
    <t>Monatliche Betreuungstage</t>
  </si>
  <si>
    <t>Stunden im Betreuungskorridor 1</t>
  </si>
  <si>
    <t>Stunden im Betreuungskorridor 2</t>
  </si>
  <si>
    <t>Stunden im Betreuungskorridor 3</t>
  </si>
  <si>
    <t>hälft. Beitrag Krankenkasse</t>
  </si>
  <si>
    <t>hälft. Beitrag Pflegeversicherung</t>
  </si>
  <si>
    <t>Pflichtversicherung BGV</t>
  </si>
  <si>
    <t>Basiswerte für die Berechnung:</t>
  </si>
  <si>
    <t xml:space="preserve"> - Beträge gerundet.</t>
  </si>
  <si>
    <t>hälft. Beitrag Altersvorsorge</t>
  </si>
  <si>
    <t>durchnittliche Kinderzahl</t>
  </si>
  <si>
    <t>Monatliche Kostenbeiträge</t>
  </si>
  <si>
    <t>Summe abzgl. FAG-Zuweisung</t>
  </si>
  <si>
    <t>Stunden im Betreuungskorridor 4</t>
  </si>
  <si>
    <t>Stunden im Betreuungskorridor 5</t>
  </si>
  <si>
    <t>21,5 bis unter 64,5 Stunden</t>
  </si>
  <si>
    <t>exakter Berechnungswert</t>
  </si>
  <si>
    <t>Berücksichtigung von Nebenleistungen in Muster-Tabelle 1:</t>
  </si>
  <si>
    <t>Muster-Tabelle 1 und 2</t>
  </si>
  <si>
    <t>Wertung</t>
  </si>
  <si>
    <t>FAG-Zuweisung jährlich</t>
  </si>
  <si>
    <t>Muster-Tabelle 3</t>
  </si>
  <si>
    <t>Der Kostenbeitrag darf den tatsächlichen Aufwand nicht übersteigen!</t>
  </si>
  <si>
    <t>Hinweis:</t>
  </si>
  <si>
    <t xml:space="preserve"> Änderungen der Basiswerte führen zu einer automatischen Änderung der Tabellenwerte  </t>
  </si>
  <si>
    <t>FAG-Zuweisung 2009 / Beträge gerundet</t>
  </si>
  <si>
    <t>laufende Geldleistung nach § 23 Abs. 2 Nr. 1 und 2 SGB VIII</t>
  </si>
  <si>
    <t>Ausgangsbetrag zur Staffelung der KO´Beiträge</t>
  </si>
  <si>
    <t>Ermittlung der FAG-Zuweisungen (Haushaltsjahr 2009)</t>
  </si>
  <si>
    <t>Jahresbetrag pro Kind nach § 29c KiTaG:</t>
  </si>
  <si>
    <t>Anteil nach § 29c Abs. 2 FAG:</t>
  </si>
  <si>
    <t>Zwischensumme</t>
  </si>
  <si>
    <t>Jahresbetrag/pro Kind Förderung der Kleinkindbetreuung</t>
  </si>
  <si>
    <t xml:space="preserve"> Anteil nach §29c Abs. 2 FAG </t>
  </si>
  <si>
    <t>Zuweisung nach    § 29c FAG</t>
  </si>
  <si>
    <t>1 bis unter 3 Stunden</t>
  </si>
  <si>
    <t>VI</t>
  </si>
  <si>
    <t>Wertung gem. § 29c Abs. 2 Nr. 2 FAG:</t>
  </si>
  <si>
    <t>Kostenbeitragstabelle für den Landkreis Reutlingen</t>
  </si>
  <si>
    <t xml:space="preserve">Jahresbrutto-einkommen Haushalts-     gemeinschaft </t>
  </si>
  <si>
    <t>bis 23.000 EUR</t>
  </si>
  <si>
    <t>bis 33.500 EUR</t>
  </si>
  <si>
    <t>bis 45.000 EUR</t>
  </si>
  <si>
    <t>bis 55.000 EUR</t>
  </si>
  <si>
    <t>bis 65.000 EUR</t>
  </si>
  <si>
    <t>über 65.000 EUR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</si>
</sst>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&quot;€&quot;"/>
    <numFmt numFmtId="176" formatCode="#,##0.00\ _€"/>
    <numFmt numFmtId="177" formatCode="0_ ;[Red]\-0\ "/>
    <numFmt numFmtId="178" formatCode="#,##0\ &quot;€&quot;"/>
    <numFmt numFmtId="179" formatCode="#,##0\ _€"/>
    <numFmt numFmtId="180" formatCode="0.0000"/>
    <numFmt numFmtId="181" formatCode="0.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9" fontId="10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75" fontId="10" fillId="0" borderId="0" xfId="0" applyNumberFormat="1" applyFont="1" applyBorder="1" applyAlignment="1" applyProtection="1">
      <alignment horizontal="center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175" fontId="10" fillId="0" borderId="0" xfId="0" applyNumberFormat="1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/>
      <protection hidden="1"/>
    </xf>
    <xf numFmtId="0" fontId="10" fillId="0" borderId="2" xfId="0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/>
      <protection hidden="1"/>
    </xf>
    <xf numFmtId="0" fontId="10" fillId="0" borderId="4" xfId="0" applyFont="1" applyBorder="1" applyAlignment="1" applyProtection="1">
      <alignment/>
      <protection hidden="1"/>
    </xf>
    <xf numFmtId="0" fontId="10" fillId="0" borderId="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49" fontId="12" fillId="0" borderId="0" xfId="0" applyNumberFormat="1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175" fontId="0" fillId="2" borderId="0" xfId="0" applyNumberFormat="1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/>
      <protection hidden="1"/>
    </xf>
    <xf numFmtId="175" fontId="4" fillId="0" borderId="6" xfId="0" applyNumberFormat="1" applyFont="1" applyBorder="1" applyAlignment="1" applyProtection="1">
      <alignment horizontal="left"/>
      <protection hidden="1" locked="0"/>
    </xf>
    <xf numFmtId="9" fontId="4" fillId="0" borderId="6" xfId="0" applyNumberFormat="1" applyFont="1" applyBorder="1" applyAlignment="1" applyProtection="1">
      <alignment horizontal="left" vertical="center"/>
      <protection hidden="1" locked="0"/>
    </xf>
    <xf numFmtId="0" fontId="4" fillId="0" borderId="6" xfId="0" applyFont="1" applyBorder="1" applyAlignment="1" applyProtection="1">
      <alignment horizontal="left" vertical="center"/>
      <protection hidden="1" locked="0"/>
    </xf>
    <xf numFmtId="2" fontId="4" fillId="0" borderId="6" xfId="0" applyNumberFormat="1" applyFont="1" applyBorder="1" applyAlignment="1" applyProtection="1">
      <alignment horizontal="left"/>
      <protection hidden="1" locked="0"/>
    </xf>
    <xf numFmtId="180" fontId="5" fillId="0" borderId="6" xfId="0" applyNumberFormat="1" applyFont="1" applyBorder="1" applyAlignment="1" applyProtection="1">
      <alignment horizontal="left"/>
      <protection hidden="1" locked="0"/>
    </xf>
    <xf numFmtId="181" fontId="4" fillId="0" borderId="6" xfId="0" applyNumberFormat="1" applyFont="1" applyBorder="1" applyAlignment="1" applyProtection="1">
      <alignment horizontal="left"/>
      <protection hidden="1" locked="0"/>
    </xf>
    <xf numFmtId="0" fontId="4" fillId="3" borderId="6" xfId="0" applyFont="1" applyFill="1" applyBorder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178" fontId="4" fillId="4" borderId="10" xfId="0" applyNumberFormat="1" applyFont="1" applyFill="1" applyBorder="1" applyAlignment="1" applyProtection="1">
      <alignment vertical="center" wrapText="1"/>
      <protection hidden="1"/>
    </xf>
    <xf numFmtId="178" fontId="4" fillId="0" borderId="11" xfId="0" applyNumberFormat="1" applyFont="1" applyFill="1" applyBorder="1" applyAlignment="1" applyProtection="1">
      <alignment vertical="center" wrapText="1"/>
      <protection hidden="1"/>
    </xf>
    <xf numFmtId="178" fontId="4" fillId="0" borderId="12" xfId="0" applyNumberFormat="1" applyFont="1" applyFill="1" applyBorder="1" applyAlignment="1" applyProtection="1">
      <alignment vertical="center" wrapText="1"/>
      <protection hidden="1"/>
    </xf>
    <xf numFmtId="178" fontId="4" fillId="0" borderId="13" xfId="0" applyNumberFormat="1" applyFont="1" applyFill="1" applyBorder="1" applyAlignment="1" applyProtection="1">
      <alignment vertical="center" wrapText="1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178" fontId="4" fillId="4" borderId="15" xfId="21" applyNumberFormat="1" applyFont="1" applyFill="1" applyBorder="1" applyAlignment="1" applyProtection="1">
      <alignment vertical="center" wrapText="1"/>
      <protection hidden="1"/>
    </xf>
    <xf numFmtId="178" fontId="4" fillId="0" borderId="16" xfId="21" applyNumberFormat="1" applyFont="1" applyFill="1" applyBorder="1" applyAlignment="1" applyProtection="1">
      <alignment vertical="center" wrapText="1"/>
      <protection hidden="1"/>
    </xf>
    <xf numFmtId="178" fontId="4" fillId="4" borderId="17" xfId="21" applyNumberFormat="1" applyFont="1" applyFill="1" applyBorder="1" applyAlignment="1" applyProtection="1">
      <alignment vertical="center" wrapText="1"/>
      <protection hidden="1"/>
    </xf>
    <xf numFmtId="178" fontId="4" fillId="0" borderId="18" xfId="21" applyNumberFormat="1" applyFont="1" applyFill="1" applyBorder="1" applyAlignment="1" applyProtection="1">
      <alignment vertical="center" wrapText="1"/>
      <protection hidden="1"/>
    </xf>
    <xf numFmtId="178" fontId="4" fillId="0" borderId="15" xfId="21" applyNumberFormat="1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178" fontId="4" fillId="4" borderId="20" xfId="21" applyNumberFormat="1" applyFont="1" applyFill="1" applyBorder="1" applyAlignment="1" applyProtection="1">
      <alignment vertical="center" wrapText="1"/>
      <protection hidden="1"/>
    </xf>
    <xf numFmtId="178" fontId="4" fillId="0" borderId="21" xfId="21" applyNumberFormat="1" applyFont="1" applyFill="1" applyBorder="1" applyAlignment="1" applyProtection="1">
      <alignment vertical="center" wrapText="1"/>
      <protection hidden="1"/>
    </xf>
    <xf numFmtId="178" fontId="4" fillId="4" borderId="22" xfId="21" applyNumberFormat="1" applyFont="1" applyFill="1" applyBorder="1" applyAlignment="1" applyProtection="1">
      <alignment vertical="center" wrapText="1"/>
      <protection hidden="1"/>
    </xf>
    <xf numFmtId="178" fontId="4" fillId="0" borderId="23" xfId="21" applyNumberFormat="1" applyFont="1" applyFill="1" applyBorder="1" applyAlignment="1" applyProtection="1">
      <alignment vertical="center" wrapText="1"/>
      <protection hidden="1"/>
    </xf>
    <xf numFmtId="178" fontId="4" fillId="0" borderId="20" xfId="21" applyNumberFormat="1" applyFont="1" applyFill="1" applyBorder="1" applyAlignment="1" applyProtection="1">
      <alignment vertical="center" wrapText="1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78" fontId="4" fillId="4" borderId="17" xfId="0" applyNumberFormat="1" applyFont="1" applyFill="1" applyBorder="1" applyAlignment="1" applyProtection="1">
      <alignment vertical="center" wrapText="1"/>
      <protection hidden="1"/>
    </xf>
    <xf numFmtId="178" fontId="4" fillId="4" borderId="16" xfId="21" applyNumberFormat="1" applyFont="1" applyFill="1" applyBorder="1" applyAlignment="1" applyProtection="1">
      <alignment vertical="center" wrapText="1"/>
      <protection hidden="1"/>
    </xf>
    <xf numFmtId="175" fontId="4" fillId="4" borderId="16" xfId="21" applyNumberFormat="1" applyFont="1" applyFill="1" applyBorder="1" applyAlignment="1" applyProtection="1">
      <alignment vertical="center" wrapText="1"/>
      <protection hidden="1"/>
    </xf>
    <xf numFmtId="44" fontId="0" fillId="4" borderId="25" xfId="21" applyFont="1" applyFill="1" applyBorder="1" applyAlignment="1" applyProtection="1">
      <alignment horizontal="left" vertical="center"/>
      <protection hidden="1"/>
    </xf>
    <xf numFmtId="0" fontId="0" fillId="4" borderId="6" xfId="0" applyFill="1" applyBorder="1" applyAlignment="1" applyProtection="1">
      <alignment horizontal="left" vertical="center"/>
      <protection hidden="1"/>
    </xf>
    <xf numFmtId="9" fontId="0" fillId="4" borderId="6" xfId="0" applyNumberFormat="1" applyFill="1" applyBorder="1" applyAlignment="1" applyProtection="1">
      <alignment horizontal="left" vertical="center"/>
      <protection hidden="1"/>
    </xf>
    <xf numFmtId="0" fontId="4" fillId="3" borderId="18" xfId="0" applyFont="1" applyFill="1" applyBorder="1" applyAlignment="1" applyProtection="1">
      <alignment horizontal="center" vertical="center" wrapText="1"/>
      <protection hidden="1"/>
    </xf>
    <xf numFmtId="6" fontId="4" fillId="3" borderId="17" xfId="0" applyNumberFormat="1" applyFont="1" applyFill="1" applyBorder="1" applyAlignment="1" applyProtection="1">
      <alignment vertical="center" wrapText="1"/>
      <protection hidden="1"/>
    </xf>
    <xf numFmtId="6" fontId="4" fillId="3" borderId="16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5" borderId="26" xfId="0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10" fillId="0" borderId="2" xfId="0" applyFont="1" applyFill="1" applyBorder="1" applyAlignment="1" applyProtection="1">
      <alignment/>
      <protection hidden="1"/>
    </xf>
    <xf numFmtId="0" fontId="13" fillId="0" borderId="1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0" borderId="2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49" fontId="12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5" fillId="6" borderId="27" xfId="0" applyFont="1" applyFill="1" applyBorder="1" applyAlignment="1" applyProtection="1">
      <alignment vertical="center"/>
      <protection hidden="1"/>
    </xf>
    <xf numFmtId="0" fontId="15" fillId="6" borderId="27" xfId="0" applyFont="1" applyFill="1" applyBorder="1" applyAlignment="1" applyProtection="1">
      <alignment/>
      <protection hidden="1"/>
    </xf>
    <xf numFmtId="0" fontId="15" fillId="6" borderId="28" xfId="0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49" fontId="12" fillId="0" borderId="0" xfId="0" applyNumberFormat="1" applyFont="1" applyBorder="1" applyAlignment="1" applyProtection="1">
      <alignment/>
      <protection hidden="1"/>
    </xf>
    <xf numFmtId="0" fontId="11" fillId="4" borderId="27" xfId="0" applyFont="1" applyFill="1" applyBorder="1" applyAlignment="1" applyProtection="1">
      <alignment horizontal="left" vertical="center"/>
      <protection hidden="1"/>
    </xf>
    <xf numFmtId="0" fontId="11" fillId="4" borderId="27" xfId="0" applyFont="1" applyFill="1" applyBorder="1" applyAlignment="1" applyProtection="1">
      <alignment vertical="center"/>
      <protection hidden="1"/>
    </xf>
    <xf numFmtId="0" fontId="11" fillId="4" borderId="28" xfId="0" applyFont="1" applyFill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0" fontId="19" fillId="0" borderId="1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2" xfId="0" applyFont="1" applyFill="1" applyBorder="1" applyAlignment="1" applyProtection="1">
      <alignment vertical="center"/>
      <protection hidden="1"/>
    </xf>
    <xf numFmtId="49" fontId="0" fillId="0" borderId="1" xfId="0" applyNumberFormat="1" applyFont="1" applyBorder="1" applyAlignment="1" applyProtection="1">
      <alignment horizontal="left" vertical="center"/>
      <protection hidden="1"/>
    </xf>
    <xf numFmtId="9" fontId="4" fillId="0" borderId="0" xfId="0" applyNumberFormat="1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5" fontId="4" fillId="5" borderId="29" xfId="18" applyNumberFormat="1" applyFont="1" applyFill="1" applyBorder="1" applyAlignment="1" applyProtection="1">
      <alignment vertical="center" wrapText="1"/>
      <protection hidden="1"/>
    </xf>
    <xf numFmtId="5" fontId="4" fillId="5" borderId="30" xfId="18" applyNumberFormat="1" applyFont="1" applyFill="1" applyBorder="1" applyAlignment="1" applyProtection="1">
      <alignment vertical="center" wrapText="1"/>
      <protection hidden="1"/>
    </xf>
    <xf numFmtId="0" fontId="4" fillId="4" borderId="31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vertical="center"/>
      <protection hidden="1"/>
    </xf>
    <xf numFmtId="175" fontId="4" fillId="3" borderId="6" xfId="0" applyNumberFormat="1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2" fontId="0" fillId="3" borderId="6" xfId="0" applyNumberFormat="1" applyFont="1" applyFill="1" applyBorder="1" applyAlignment="1" applyProtection="1">
      <alignment horizontal="center" vertical="center"/>
      <protection hidden="1"/>
    </xf>
    <xf numFmtId="2" fontId="4" fillId="3" borderId="6" xfId="0" applyNumberFormat="1" applyFont="1" applyFill="1" applyBorder="1" applyAlignment="1" applyProtection="1">
      <alignment horizontal="center" vertical="center"/>
      <protection hidden="1"/>
    </xf>
    <xf numFmtId="175" fontId="0" fillId="3" borderId="6" xfId="0" applyNumberFormat="1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0" fillId="3" borderId="32" xfId="0" applyFont="1" applyFill="1" applyBorder="1" applyAlignment="1" applyProtection="1">
      <alignment horizontal="center" vertical="center"/>
      <protection hidden="1"/>
    </xf>
    <xf numFmtId="178" fontId="4" fillId="4" borderId="33" xfId="0" applyNumberFormat="1" applyFont="1" applyFill="1" applyBorder="1" applyAlignment="1" applyProtection="1">
      <alignment horizontal="center" vertical="center"/>
      <protection hidden="1"/>
    </xf>
    <xf numFmtId="0" fontId="4" fillId="7" borderId="18" xfId="0" applyFont="1" applyFill="1" applyBorder="1" applyAlignment="1" applyProtection="1">
      <alignment horizontal="center" vertical="center" wrapText="1"/>
      <protection hidden="1"/>
    </xf>
    <xf numFmtId="0" fontId="4" fillId="5" borderId="34" xfId="0" applyFont="1" applyFill="1" applyBorder="1" applyAlignment="1" applyProtection="1">
      <alignment horizontal="center" vertical="center" wrapText="1"/>
      <protection hidden="1"/>
    </xf>
    <xf numFmtId="9" fontId="8" fillId="0" borderId="35" xfId="0" applyNumberFormat="1" applyFont="1" applyFill="1" applyBorder="1" applyAlignment="1" applyProtection="1">
      <alignment horizontal="center" vertical="center" wrapText="1"/>
      <protection hidden="1"/>
    </xf>
    <xf numFmtId="9" fontId="4" fillId="0" borderId="25" xfId="0" applyNumberFormat="1" applyFont="1" applyFill="1" applyBorder="1" applyAlignment="1" applyProtection="1">
      <alignment horizontal="center" vertical="center"/>
      <protection hidden="1"/>
    </xf>
    <xf numFmtId="9" fontId="4" fillId="0" borderId="22" xfId="0" applyNumberFormat="1" applyFont="1" applyFill="1" applyBorder="1" applyAlignment="1" applyProtection="1">
      <alignment horizontal="center" vertical="center"/>
      <protection hidden="1"/>
    </xf>
    <xf numFmtId="178" fontId="4" fillId="0" borderId="36" xfId="21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26" xfId="0" applyFont="1" applyFill="1" applyBorder="1" applyAlignment="1" applyProtection="1">
      <alignment horizontal="center" vertical="center" wrapText="1"/>
      <protection hidden="1"/>
    </xf>
    <xf numFmtId="0" fontId="4" fillId="4" borderId="37" xfId="0" applyFont="1" applyFill="1" applyBorder="1" applyAlignment="1" applyProtection="1">
      <alignment horizontal="center" vertical="center" wrapText="1"/>
      <protection hidden="1"/>
    </xf>
    <xf numFmtId="0" fontId="4" fillId="4" borderId="38" xfId="0" applyFont="1" applyFill="1" applyBorder="1" applyAlignment="1" applyProtection="1">
      <alignment horizontal="center" vertical="center" wrapText="1"/>
      <protection hidden="1"/>
    </xf>
    <xf numFmtId="0" fontId="4" fillId="4" borderId="39" xfId="0" applyFont="1" applyFill="1" applyBorder="1" applyAlignment="1" applyProtection="1">
      <alignment horizontal="center" vertical="center" wrapText="1"/>
      <protection hidden="1"/>
    </xf>
    <xf numFmtId="0" fontId="9" fillId="4" borderId="40" xfId="0" applyFont="1" applyFill="1" applyBorder="1" applyAlignment="1" applyProtection="1">
      <alignment horizontal="left" vertical="center" indent="1"/>
      <protection hidden="1"/>
    </xf>
    <xf numFmtId="0" fontId="22" fillId="6" borderId="40" xfId="0" applyFont="1" applyFill="1" applyBorder="1" applyAlignment="1" applyProtection="1">
      <alignment horizontal="left" vertical="center" indent="1"/>
      <protection hidden="1"/>
    </xf>
    <xf numFmtId="44" fontId="4" fillId="0" borderId="41" xfId="21" applyFont="1" applyFill="1" applyBorder="1" applyAlignment="1" applyProtection="1">
      <alignment horizontal="center" vertical="center"/>
      <protection hidden="1"/>
    </xf>
    <xf numFmtId="44" fontId="4" fillId="0" borderId="36" xfId="21" applyFont="1" applyFill="1" applyBorder="1" applyAlignment="1" applyProtection="1">
      <alignment horizontal="center" vertical="center"/>
      <protection hidden="1"/>
    </xf>
    <xf numFmtId="44" fontId="4" fillId="0" borderId="42" xfId="21" applyFont="1" applyFill="1" applyBorder="1" applyAlignment="1" applyProtection="1">
      <alignment horizontal="center" vertical="center"/>
      <protection hidden="1"/>
    </xf>
    <xf numFmtId="0" fontId="4" fillId="5" borderId="43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4" fillId="7" borderId="44" xfId="0" applyFont="1" applyFill="1" applyBorder="1" applyAlignment="1" applyProtection="1">
      <alignment horizontal="center" vertical="center" wrapText="1"/>
      <protection hidden="1"/>
    </xf>
    <xf numFmtId="0" fontId="4" fillId="7" borderId="15" xfId="0" applyFont="1" applyFill="1" applyBorder="1" applyAlignment="1" applyProtection="1">
      <alignment horizontal="center" vertical="center" wrapText="1"/>
      <protection hidden="1"/>
    </xf>
    <xf numFmtId="0" fontId="4" fillId="7" borderId="17" xfId="0" applyFont="1" applyFill="1" applyBorder="1" applyAlignment="1" applyProtection="1">
      <alignment horizontal="center" vertical="center" wrapText="1"/>
      <protection hidden="1"/>
    </xf>
    <xf numFmtId="0" fontId="4" fillId="7" borderId="18" xfId="0" applyFont="1" applyFill="1" applyBorder="1" applyAlignment="1" applyProtection="1">
      <alignment horizontal="center" vertical="center" wrapText="1"/>
      <protection hidden="1"/>
    </xf>
    <xf numFmtId="0" fontId="0" fillId="7" borderId="36" xfId="0" applyFill="1" applyBorder="1" applyAlignment="1" applyProtection="1">
      <alignment horizontal="center" vertical="center" wrapText="1"/>
      <protection hidden="1"/>
    </xf>
    <xf numFmtId="0" fontId="4" fillId="5" borderId="42" xfId="0" applyFont="1" applyFill="1" applyBorder="1" applyAlignment="1" applyProtection="1">
      <alignment horizontal="center" vertical="center" wrapText="1"/>
      <protection hidden="1"/>
    </xf>
    <xf numFmtId="0" fontId="4" fillId="5" borderId="45" xfId="0" applyFont="1" applyFill="1" applyBorder="1" applyAlignment="1" applyProtection="1">
      <alignment horizontal="center" vertical="center" wrapText="1"/>
      <protection hidden="1"/>
    </xf>
    <xf numFmtId="0" fontId="20" fillId="6" borderId="18" xfId="0" applyFont="1" applyFill="1" applyBorder="1" applyAlignment="1" applyProtection="1">
      <alignment horizontal="left" vertical="center" wrapText="1" indent="1"/>
      <protection hidden="1"/>
    </xf>
    <xf numFmtId="0" fontId="21" fillId="6" borderId="15" xfId="0" applyFont="1" applyFill="1" applyBorder="1" applyAlignment="1" applyProtection="1">
      <alignment horizontal="left" vertical="center" indent="1"/>
      <protection hidden="1"/>
    </xf>
    <xf numFmtId="0" fontId="21" fillId="6" borderId="25" xfId="0" applyFont="1" applyFill="1" applyBorder="1" applyAlignment="1" applyProtection="1">
      <alignment horizontal="left" vertical="center" indent="1"/>
      <protection hidden="1"/>
    </xf>
    <xf numFmtId="9" fontId="4" fillId="8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7" xfId="0" applyFill="1" applyBorder="1" applyAlignment="1" applyProtection="1">
      <alignment horizontal="center" vertical="center" wrapText="1"/>
      <protection hidden="1"/>
    </xf>
    <xf numFmtId="0" fontId="0" fillId="8" borderId="46" xfId="0" applyFill="1" applyBorder="1" applyAlignment="1" applyProtection="1">
      <alignment horizontal="center" vertical="center" wrapText="1"/>
      <protection hidden="1"/>
    </xf>
    <xf numFmtId="0" fontId="4" fillId="0" borderId="47" xfId="0" applyFont="1" applyFill="1" applyBorder="1" applyAlignment="1" applyProtection="1">
      <alignment horizontal="center" vertical="center" wrapText="1"/>
      <protection hidden="1"/>
    </xf>
    <xf numFmtId="0" fontId="4" fillId="0" borderId="48" xfId="0" applyFont="1" applyFill="1" applyBorder="1" applyAlignment="1" applyProtection="1">
      <alignment horizontal="center" vertical="center" wrapText="1"/>
      <protection hidden="1"/>
    </xf>
    <xf numFmtId="0" fontId="4" fillId="8" borderId="24" xfId="0" applyFont="1" applyFill="1" applyBorder="1" applyAlignment="1" applyProtection="1">
      <alignment horizontal="center" vertical="center" wrapText="1"/>
      <protection hidden="1"/>
    </xf>
    <xf numFmtId="0" fontId="0" fillId="8" borderId="49" xfId="0" applyFill="1" applyBorder="1" applyAlignment="1" applyProtection="1">
      <alignment horizontal="center" vertical="center" wrapText="1"/>
      <protection hidden="1"/>
    </xf>
    <xf numFmtId="0" fontId="0" fillId="8" borderId="50" xfId="0" applyFill="1" applyBorder="1" applyAlignment="1" applyProtection="1">
      <alignment horizontal="center" vertical="center" wrapText="1"/>
      <protection hidden="1"/>
    </xf>
    <xf numFmtId="0" fontId="4" fillId="7" borderId="16" xfId="0" applyFont="1" applyFill="1" applyBorder="1" applyAlignment="1" applyProtection="1">
      <alignment horizontal="center" vertical="center" wrapText="1"/>
      <protection hidden="1"/>
    </xf>
    <xf numFmtId="0" fontId="0" fillId="3" borderId="44" xfId="0" applyFill="1" applyBorder="1" applyAlignment="1" applyProtection="1">
      <alignment vertical="center"/>
      <protection hidden="1"/>
    </xf>
    <xf numFmtId="0" fontId="0" fillId="3" borderId="15" xfId="0" applyFill="1" applyBorder="1" applyAlignment="1" applyProtection="1">
      <alignment vertical="center"/>
      <protection hidden="1"/>
    </xf>
    <xf numFmtId="0" fontId="0" fillId="3" borderId="25" xfId="0" applyFill="1" applyBorder="1" applyAlignment="1" applyProtection="1">
      <alignment vertical="center"/>
      <protection hidden="1"/>
    </xf>
    <xf numFmtId="0" fontId="16" fillId="9" borderId="18" xfId="0" applyFont="1" applyFill="1" applyBorder="1" applyAlignment="1" applyProtection="1">
      <alignment horizontal="center" vertical="center" wrapText="1"/>
      <protection hidden="1"/>
    </xf>
    <xf numFmtId="0" fontId="17" fillId="9" borderId="15" xfId="0" applyFont="1" applyFill="1" applyBorder="1" applyAlignment="1" applyProtection="1">
      <alignment vertical="center"/>
      <protection hidden="1"/>
    </xf>
    <xf numFmtId="0" fontId="17" fillId="9" borderId="51" xfId="0" applyFont="1" applyFill="1" applyBorder="1" applyAlignment="1" applyProtection="1">
      <alignment vertical="center"/>
      <protection hidden="1"/>
    </xf>
    <xf numFmtId="0" fontId="17" fillId="9" borderId="25" xfId="0" applyFont="1" applyFill="1" applyBorder="1" applyAlignment="1" applyProtection="1">
      <alignment vertical="center"/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5" borderId="44" xfId="0" applyFill="1" applyBorder="1" applyAlignment="1" applyProtection="1">
      <alignment vertical="center" wrapText="1"/>
      <protection hidden="1"/>
    </xf>
    <xf numFmtId="0" fontId="0" fillId="5" borderId="15" xfId="0" applyFill="1" applyBorder="1" applyAlignment="1" applyProtection="1">
      <alignment vertical="center" wrapText="1"/>
      <protection hidden="1"/>
    </xf>
    <xf numFmtId="0" fontId="0" fillId="5" borderId="25" xfId="0" applyFill="1" applyBorder="1" applyAlignment="1" applyProtection="1">
      <alignment vertical="center" wrapText="1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 wrapText="1"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B4A0"/>
      <rgbColor rgb="0000FF00"/>
      <rgbColor rgb="000000FF"/>
      <rgbColor rgb="00FFFF00"/>
      <rgbColor rgb="00FF00FF"/>
      <rgbColor rgb="0000FFFF"/>
      <rgbColor rgb="00FFFFCC"/>
      <rgbColor rgb="00008000"/>
      <rgbColor rgb="00FFE161"/>
      <rgbColor rgb="00FDB1C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CAE6FE"/>
      <rgbColor rgb="00339966"/>
      <rgbColor rgb="00F494FE"/>
      <rgbColor rgb="00DDDDD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M10" sqref="M10"/>
    </sheetView>
  </sheetViews>
  <sheetFormatPr defaultColWidth="11.421875" defaultRowHeight="12.75"/>
  <cols>
    <col min="1" max="1" width="16.140625" style="51" customWidth="1"/>
    <col min="2" max="11" width="8.7109375" style="51" customWidth="1"/>
    <col min="12" max="12" width="9.140625" style="52" customWidth="1"/>
    <col min="13" max="13" width="21.28125" style="52" bestFit="1" customWidth="1"/>
    <col min="14" max="14" width="15.57421875" style="53" customWidth="1"/>
    <col min="15" max="16384" width="11.421875" style="52" customWidth="1"/>
  </cols>
  <sheetData>
    <row r="1" spans="1:2" ht="27" customHeight="1">
      <c r="A1" s="150" t="s">
        <v>76</v>
      </c>
      <c r="B1" s="50"/>
    </row>
    <row r="2" spans="1:14" ht="29.25" customHeight="1">
      <c r="A2" s="144" t="s">
        <v>0</v>
      </c>
      <c r="B2" s="164" t="s">
        <v>73</v>
      </c>
      <c r="C2" s="180"/>
      <c r="D2" s="162" t="s">
        <v>21</v>
      </c>
      <c r="E2" s="163"/>
      <c r="F2" s="164" t="s">
        <v>22</v>
      </c>
      <c r="G2" s="165"/>
      <c r="H2" s="162" t="s">
        <v>26</v>
      </c>
      <c r="I2" s="166"/>
      <c r="J2" s="162" t="s">
        <v>23</v>
      </c>
      <c r="K2" s="166"/>
      <c r="L2" s="177" t="s">
        <v>1</v>
      </c>
      <c r="M2" s="177" t="s">
        <v>77</v>
      </c>
      <c r="N2" s="172" t="s">
        <v>18</v>
      </c>
    </row>
    <row r="3" spans="1:14" ht="30.75" customHeight="1" thickBot="1">
      <c r="A3" s="145" t="s">
        <v>10</v>
      </c>
      <c r="B3" s="160" t="s">
        <v>53</v>
      </c>
      <c r="C3" s="167"/>
      <c r="D3" s="160" t="s">
        <v>24</v>
      </c>
      <c r="E3" s="167"/>
      <c r="F3" s="160" t="s">
        <v>25</v>
      </c>
      <c r="G3" s="168"/>
      <c r="H3" s="160" t="s">
        <v>27</v>
      </c>
      <c r="I3" s="161"/>
      <c r="J3" s="160" t="s">
        <v>28</v>
      </c>
      <c r="K3" s="161"/>
      <c r="L3" s="178"/>
      <c r="M3" s="178"/>
      <c r="N3" s="173"/>
    </row>
    <row r="4" spans="1:14" ht="27.75" customHeight="1" thickBot="1">
      <c r="A4" s="88" t="s">
        <v>2</v>
      </c>
      <c r="B4" s="54" t="s">
        <v>3</v>
      </c>
      <c r="C4" s="55" t="s">
        <v>4</v>
      </c>
      <c r="D4" s="54" t="s">
        <v>3</v>
      </c>
      <c r="E4" s="55" t="s">
        <v>4</v>
      </c>
      <c r="F4" s="56" t="s">
        <v>3</v>
      </c>
      <c r="G4" s="57" t="s">
        <v>4</v>
      </c>
      <c r="H4" s="54" t="s">
        <v>3</v>
      </c>
      <c r="I4" s="55" t="s">
        <v>4</v>
      </c>
      <c r="J4" s="56" t="s">
        <v>3</v>
      </c>
      <c r="K4" s="57" t="s">
        <v>4</v>
      </c>
      <c r="L4" s="179"/>
      <c r="M4" s="179"/>
      <c r="N4" s="174"/>
    </row>
    <row r="5" spans="1:14" ht="27.75" customHeight="1">
      <c r="A5" s="175" t="s">
        <v>49</v>
      </c>
      <c r="B5" s="58">
        <v>0</v>
      </c>
      <c r="C5" s="59">
        <v>0</v>
      </c>
      <c r="D5" s="58">
        <v>0</v>
      </c>
      <c r="E5" s="60">
        <v>0</v>
      </c>
      <c r="F5" s="58">
        <v>21</v>
      </c>
      <c r="G5" s="61">
        <v>21</v>
      </c>
      <c r="H5" s="58">
        <v>21</v>
      </c>
      <c r="I5" s="60">
        <v>21</v>
      </c>
      <c r="J5" s="58">
        <v>21</v>
      </c>
      <c r="K5" s="61">
        <v>21</v>
      </c>
      <c r="L5" s="62" t="s">
        <v>5</v>
      </c>
      <c r="M5" s="157" t="s">
        <v>78</v>
      </c>
      <c r="N5" s="146"/>
    </row>
    <row r="6" spans="1:14" ht="27.75" customHeight="1">
      <c r="A6" s="176"/>
      <c r="B6" s="63">
        <f>B16*N6</f>
        <v>21.45284</v>
      </c>
      <c r="C6" s="64">
        <f>C16*N6</f>
        <v>33.599340000000005</v>
      </c>
      <c r="D6" s="65">
        <f>D16*N6</f>
        <v>55.05218</v>
      </c>
      <c r="E6" s="66">
        <f>E16*N6</f>
        <v>67.19868000000001</v>
      </c>
      <c r="F6" s="65">
        <f>F16*N6</f>
        <v>80.55385333333334</v>
      </c>
      <c r="G6" s="67">
        <f>G16*N6</f>
        <v>100.79802000000001</v>
      </c>
      <c r="H6" s="65">
        <f>H16*N6</f>
        <v>106.05552666666668</v>
      </c>
      <c r="I6" s="66">
        <f>I16*N6</f>
        <v>134.39736000000002</v>
      </c>
      <c r="J6" s="65">
        <f>J16*N6</f>
        <v>139.65486666666666</v>
      </c>
      <c r="K6" s="67">
        <f>K16*N6</f>
        <v>167.9967</v>
      </c>
      <c r="L6" s="68" t="s">
        <v>6</v>
      </c>
      <c r="M6" s="158" t="s">
        <v>79</v>
      </c>
      <c r="N6" s="147">
        <v>0.2</v>
      </c>
    </row>
    <row r="7" spans="1:14" ht="27.75" customHeight="1">
      <c r="A7" s="176"/>
      <c r="B7" s="63">
        <f>B16*N7</f>
        <v>42.90568</v>
      </c>
      <c r="C7" s="64">
        <f>C16*N7</f>
        <v>67.19868000000001</v>
      </c>
      <c r="D7" s="65">
        <f>D16*N7</f>
        <v>110.10436</v>
      </c>
      <c r="E7" s="66">
        <f>E16*N7</f>
        <v>134.39736000000002</v>
      </c>
      <c r="F7" s="65">
        <f>F16*N7</f>
        <v>161.10770666666667</v>
      </c>
      <c r="G7" s="67">
        <f>G16*N7</f>
        <v>201.59604000000002</v>
      </c>
      <c r="H7" s="65">
        <f>H16*N7</f>
        <v>212.11105333333336</v>
      </c>
      <c r="I7" s="66">
        <f>I16*N7</f>
        <v>268.79472000000004</v>
      </c>
      <c r="J7" s="65">
        <f>J16*N7</f>
        <v>279.3097333333333</v>
      </c>
      <c r="K7" s="67">
        <f>K16*N7</f>
        <v>335.9934</v>
      </c>
      <c r="L7" s="68" t="s">
        <v>7</v>
      </c>
      <c r="M7" s="158" t="s">
        <v>80</v>
      </c>
      <c r="N7" s="147">
        <v>0.4</v>
      </c>
    </row>
    <row r="8" spans="1:14" ht="27.75" customHeight="1">
      <c r="A8" s="176"/>
      <c r="B8" s="63">
        <f>B16*N8</f>
        <v>64.35851999999998</v>
      </c>
      <c r="C8" s="64">
        <f>C16*N8</f>
        <v>100.79802</v>
      </c>
      <c r="D8" s="65">
        <f>D16*N8</f>
        <v>165.15653999999998</v>
      </c>
      <c r="E8" s="66">
        <f>E16*N8</f>
        <v>201.59604</v>
      </c>
      <c r="F8" s="65">
        <f>F16*N8</f>
        <v>241.66155999999995</v>
      </c>
      <c r="G8" s="67">
        <f>G16*N8</f>
        <v>302.39405999999997</v>
      </c>
      <c r="H8" s="65">
        <f>H16*N8</f>
        <v>318.16658</v>
      </c>
      <c r="I8" s="66">
        <f>I16*N8</f>
        <v>403.19208</v>
      </c>
      <c r="J8" s="65">
        <f>J16*N8</f>
        <v>418.96459999999996</v>
      </c>
      <c r="K8" s="67">
        <f>K16*N8</f>
        <v>503.9900999999999</v>
      </c>
      <c r="L8" s="68" t="s">
        <v>8</v>
      </c>
      <c r="M8" s="158" t="s">
        <v>81</v>
      </c>
      <c r="N8" s="147">
        <v>0.6</v>
      </c>
    </row>
    <row r="9" spans="1:14" ht="27.75" customHeight="1">
      <c r="A9" s="176"/>
      <c r="B9" s="63">
        <f>B16*N9</f>
        <v>85.81136</v>
      </c>
      <c r="C9" s="64">
        <f>C16*N9</f>
        <v>134.39736000000002</v>
      </c>
      <c r="D9" s="65">
        <f>D16*N9</f>
        <v>220.20872</v>
      </c>
      <c r="E9" s="66">
        <f>E16*N9</f>
        <v>268.79472000000004</v>
      </c>
      <c r="F9" s="65">
        <f>F16*N9</f>
        <v>322.21541333333334</v>
      </c>
      <c r="G9" s="67">
        <f>G16*N9</f>
        <v>403.19208000000003</v>
      </c>
      <c r="H9" s="65">
        <f>H16*N9</f>
        <v>424.2221066666667</v>
      </c>
      <c r="I9" s="66">
        <f>I16*N9</f>
        <v>537.5894400000001</v>
      </c>
      <c r="J9" s="65">
        <f>J16*N9</f>
        <v>558.6194666666667</v>
      </c>
      <c r="K9" s="67">
        <f>K16*N9</f>
        <v>671.9868</v>
      </c>
      <c r="L9" s="68" t="s">
        <v>9</v>
      </c>
      <c r="M9" s="158" t="s">
        <v>82</v>
      </c>
      <c r="N9" s="147">
        <v>0.8</v>
      </c>
    </row>
    <row r="10" spans="1:14" ht="27.75" customHeight="1" thickBot="1">
      <c r="A10" s="176"/>
      <c r="B10" s="69">
        <f>B16*N10</f>
        <v>107.26419999999999</v>
      </c>
      <c r="C10" s="70">
        <f>C16*N10</f>
        <v>167.9967</v>
      </c>
      <c r="D10" s="71">
        <f>D16*N10</f>
        <v>275.2609</v>
      </c>
      <c r="E10" s="72">
        <f>E16*N10</f>
        <v>335.9934</v>
      </c>
      <c r="F10" s="71">
        <f>F16*N10</f>
        <v>402.7692666666666</v>
      </c>
      <c r="G10" s="73">
        <f>G16*N10</f>
        <v>503.9901</v>
      </c>
      <c r="H10" s="65">
        <f>H16*N10</f>
        <v>530.2776333333334</v>
      </c>
      <c r="I10" s="66">
        <f>I16*N10</f>
        <v>671.9868</v>
      </c>
      <c r="J10" s="65">
        <f>J16*N10</f>
        <v>698.2743333333333</v>
      </c>
      <c r="K10" s="149">
        <f>K16*N10</f>
        <v>839.9834999999999</v>
      </c>
      <c r="L10" s="74" t="s">
        <v>74</v>
      </c>
      <c r="M10" s="159" t="s">
        <v>83</v>
      </c>
      <c r="N10" s="148">
        <v>1</v>
      </c>
    </row>
    <row r="11" spans="1:14" s="75" customFormat="1" ht="21" customHeight="1">
      <c r="A11" s="184" t="s">
        <v>60</v>
      </c>
      <c r="B11" s="185"/>
      <c r="C11" s="185"/>
      <c r="D11" s="185"/>
      <c r="E11" s="185"/>
      <c r="F11" s="185"/>
      <c r="G11" s="185"/>
      <c r="H11" s="186"/>
      <c r="I11" s="186"/>
      <c r="J11" s="186"/>
      <c r="K11" s="186"/>
      <c r="L11" s="185"/>
      <c r="M11" s="185"/>
      <c r="N11" s="187"/>
    </row>
    <row r="12" spans="1:14" ht="27" customHeight="1">
      <c r="A12" s="188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</row>
    <row r="13" spans="1:14" s="1" customFormat="1" ht="25.5" customHeight="1">
      <c r="A13" s="169" t="s">
        <v>19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1"/>
    </row>
    <row r="14" spans="1:14" s="76" customFormat="1" ht="38.25">
      <c r="A14" s="89" t="s">
        <v>20</v>
      </c>
      <c r="B14" s="132">
        <f>Berechnungsgrundlagen!D24*Berechnungsgrundlagen!D34*Berechnungsgrundlagen!D25</f>
        <v>167.9967</v>
      </c>
      <c r="C14" s="133">
        <f>Berechnungsgrundlagen!D24*Berechnungsgrundlagen!D34*Berechnungsgrundlagen!D25</f>
        <v>167.9967</v>
      </c>
      <c r="D14" s="132">
        <f>Berechnungsgrundlagen!D24*Berechnungsgrundlagen!D35*Berechnungsgrundlagen!D25</f>
        <v>335.9934</v>
      </c>
      <c r="E14" s="133">
        <f>Berechnungsgrundlagen!D24*Berechnungsgrundlagen!D35*Berechnungsgrundlagen!D25</f>
        <v>335.9934</v>
      </c>
      <c r="F14" s="132">
        <f>Berechnungsgrundlagen!D24*Berechnungsgrundlagen!D36*Berechnungsgrundlagen!D25</f>
        <v>503.9901</v>
      </c>
      <c r="G14" s="133">
        <f>Berechnungsgrundlagen!D24*Berechnungsgrundlagen!D36*Berechnungsgrundlagen!D25</f>
        <v>503.9901</v>
      </c>
      <c r="H14" s="132">
        <f>Berechnungsgrundlagen!D24*Berechnungsgrundlagen!D37*Berechnungsgrundlagen!D25</f>
        <v>671.9868</v>
      </c>
      <c r="I14" s="133">
        <f>Berechnungsgrundlagen!D24*Berechnungsgrundlagen!D37*Berechnungsgrundlagen!D25</f>
        <v>671.9868</v>
      </c>
      <c r="J14" s="132">
        <f>Berechnungsgrundlagen!D24*Berechnungsgrundlagen!D38*Berechnungsgrundlagen!D25</f>
        <v>839.9834999999999</v>
      </c>
      <c r="K14" s="133">
        <f>Berechnungsgrundlagen!D24*Berechnungsgrundlagen!D38*Berechnungsgrundlagen!D25</f>
        <v>839.9834999999999</v>
      </c>
      <c r="L14" s="190" t="s">
        <v>64</v>
      </c>
      <c r="M14" s="191"/>
      <c r="N14" s="192"/>
    </row>
    <row r="15" spans="1:14" ht="28.5" customHeight="1">
      <c r="A15" s="151" t="s">
        <v>72</v>
      </c>
      <c r="B15" s="77">
        <f>Berechnungsgrundlagen!N12</f>
        <v>60.73250000000001</v>
      </c>
      <c r="C15" s="78"/>
      <c r="D15" s="65">
        <f>Berechnungsgrundlagen!N12</f>
        <v>60.73250000000001</v>
      </c>
      <c r="E15" s="78"/>
      <c r="F15" s="65">
        <f>Berechnungsgrundlagen!N13</f>
        <v>101.22083333333335</v>
      </c>
      <c r="G15" s="79"/>
      <c r="H15" s="65">
        <f>Berechnungsgrundlagen!N14</f>
        <v>141.70916666666668</v>
      </c>
      <c r="I15" s="78"/>
      <c r="J15" s="65">
        <f>Berechnungsgrundlagen!N14</f>
        <v>141.70916666666668</v>
      </c>
      <c r="K15" s="79"/>
      <c r="L15" s="80" t="s">
        <v>63</v>
      </c>
      <c r="M15" s="81"/>
      <c r="N15" s="82"/>
    </row>
    <row r="16" spans="1:14" ht="25.5">
      <c r="A16" s="83" t="s">
        <v>50</v>
      </c>
      <c r="B16" s="84">
        <f aca="true" t="shared" si="0" ref="B16:G16">SUM(B14-B15)</f>
        <v>107.26419999999999</v>
      </c>
      <c r="C16" s="85">
        <f t="shared" si="0"/>
        <v>167.9967</v>
      </c>
      <c r="D16" s="84">
        <f t="shared" si="0"/>
        <v>275.2609</v>
      </c>
      <c r="E16" s="85">
        <f t="shared" si="0"/>
        <v>335.9934</v>
      </c>
      <c r="F16" s="84">
        <f t="shared" si="0"/>
        <v>402.7692666666666</v>
      </c>
      <c r="G16" s="85">
        <f t="shared" si="0"/>
        <v>503.9901</v>
      </c>
      <c r="H16" s="84">
        <f>SUM(H14-H15)</f>
        <v>530.2776333333334</v>
      </c>
      <c r="I16" s="85">
        <f>SUM(I14-I15)</f>
        <v>671.9868</v>
      </c>
      <c r="J16" s="84">
        <f>SUM(J14-J15)</f>
        <v>698.2743333333333</v>
      </c>
      <c r="K16" s="85">
        <f>SUM(K14-K15)</f>
        <v>839.9834999999999</v>
      </c>
      <c r="L16" s="181" t="s">
        <v>65</v>
      </c>
      <c r="M16" s="182"/>
      <c r="N16" s="183"/>
    </row>
    <row r="17" ht="12.75">
      <c r="A17" s="86"/>
    </row>
    <row r="18" ht="12.75">
      <c r="A18" s="86"/>
    </row>
    <row r="19" ht="12.75">
      <c r="A19" s="87"/>
    </row>
  </sheetData>
  <mergeCells count="19">
    <mergeCell ref="L16:N16"/>
    <mergeCell ref="A11:N11"/>
    <mergeCell ref="A12:N12"/>
    <mergeCell ref="L14:N14"/>
    <mergeCell ref="B3:C3"/>
    <mergeCell ref="D3:E3"/>
    <mergeCell ref="F3:G3"/>
    <mergeCell ref="A13:N13"/>
    <mergeCell ref="H3:I3"/>
    <mergeCell ref="N2:N4"/>
    <mergeCell ref="A5:A10"/>
    <mergeCell ref="L2:L4"/>
    <mergeCell ref="M2:M4"/>
    <mergeCell ref="B2:C2"/>
    <mergeCell ref="J3:K3"/>
    <mergeCell ref="D2:E2"/>
    <mergeCell ref="F2:G2"/>
    <mergeCell ref="H2:I2"/>
    <mergeCell ref="J2:K2"/>
  </mergeCells>
  <printOptions/>
  <pageMargins left="0.1968503937007874" right="0.3937007874015748" top="0.7874015748031497" bottom="0.3937007874015748" header="0.5118110236220472" footer="0.5118110236220472"/>
  <pageSetup horizontalDpi="600" verticalDpi="600" orientation="landscape" paperSize="9" scale="96" r:id="rId1"/>
  <headerFooter alignWithMargins="0">
    <oddHeader>&amp;R&amp;"Arial,Fett"&amp;11&amp;UAnlage zu KT-Drucksache Nr. VIII-0083/1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workbookViewId="0" topLeftCell="A1">
      <selection activeCell="E12" sqref="E12"/>
    </sheetView>
  </sheetViews>
  <sheetFormatPr defaultColWidth="11.421875" defaultRowHeight="12.75"/>
  <cols>
    <col min="1" max="1" width="17.140625" style="3" customWidth="1"/>
    <col min="2" max="2" width="21.421875" style="3" customWidth="1"/>
    <col min="3" max="3" width="2.28125" style="3" customWidth="1"/>
    <col min="4" max="4" width="15.57421875" style="3" customWidth="1"/>
    <col min="5" max="5" width="2.28125" style="3" customWidth="1"/>
    <col min="6" max="6" width="17.28125" style="3" customWidth="1"/>
    <col min="7" max="7" width="2.28125" style="3" customWidth="1"/>
    <col min="8" max="8" width="15.140625" style="3" customWidth="1"/>
    <col min="9" max="9" width="2.28125" style="3" customWidth="1"/>
    <col min="10" max="10" width="12.8515625" style="3" customWidth="1"/>
    <col min="11" max="11" width="2.28125" style="3" customWidth="1"/>
    <col min="12" max="12" width="10.28125" style="3" customWidth="1"/>
    <col min="13" max="13" width="2.28125" style="3" customWidth="1"/>
    <col min="14" max="14" width="12.8515625" style="3" customWidth="1"/>
    <col min="15" max="15" width="2.140625" style="3" customWidth="1"/>
    <col min="16" max="16" width="11.421875" style="3" customWidth="1"/>
    <col min="17" max="17" width="2.00390625" style="7" customWidth="1"/>
    <col min="18" max="16384" width="11.421875" style="3" customWidth="1"/>
  </cols>
  <sheetData>
    <row r="1" spans="1:18" s="106" customFormat="1" ht="21.75" customHeight="1">
      <c r="A1" s="155" t="s">
        <v>66</v>
      </c>
      <c r="B1" s="112"/>
      <c r="C1" s="112"/>
      <c r="D1" s="112"/>
      <c r="E1" s="112"/>
      <c r="F1" s="112"/>
      <c r="G1" s="112"/>
      <c r="H1" s="112"/>
      <c r="I1" s="112"/>
      <c r="J1" s="113"/>
      <c r="K1" s="113"/>
      <c r="L1" s="113"/>
      <c r="M1" s="113"/>
      <c r="N1" s="114"/>
      <c r="O1" s="105"/>
      <c r="P1" s="105"/>
      <c r="Q1" s="105"/>
      <c r="R1" s="105"/>
    </row>
    <row r="2" spans="1:18" ht="5.25" customHeight="1">
      <c r="A2" s="115"/>
      <c r="B2" s="116"/>
      <c r="C2" s="116"/>
      <c r="D2" s="116"/>
      <c r="E2" s="116"/>
      <c r="F2" s="116"/>
      <c r="G2" s="116"/>
      <c r="H2" s="116"/>
      <c r="I2" s="116"/>
      <c r="J2" s="117"/>
      <c r="K2" s="117"/>
      <c r="L2" s="117"/>
      <c r="M2" s="117"/>
      <c r="N2" s="118"/>
      <c r="O2" s="2"/>
      <c r="P2" s="2"/>
      <c r="Q2" s="2"/>
      <c r="R2" s="2"/>
    </row>
    <row r="3" spans="1:17" s="4" customFormat="1" ht="13.5" customHeight="1">
      <c r="A3" s="119"/>
      <c r="B3" s="120"/>
      <c r="C3" s="120"/>
      <c r="D3" s="120"/>
      <c r="E3" s="120"/>
      <c r="F3" s="121"/>
      <c r="G3" s="121"/>
      <c r="H3" s="122"/>
      <c r="I3" s="122"/>
      <c r="J3" s="122"/>
      <c r="K3" s="122"/>
      <c r="L3" s="122"/>
      <c r="M3" s="122"/>
      <c r="N3" s="123"/>
      <c r="Q3" s="5"/>
    </row>
    <row r="4" spans="1:17" s="4" customFormat="1" ht="13.5" customHeight="1">
      <c r="A4" s="124" t="s">
        <v>67</v>
      </c>
      <c r="B4" s="125"/>
      <c r="C4" s="29"/>
      <c r="D4" s="43">
        <v>2858</v>
      </c>
      <c r="E4" s="29"/>
      <c r="F4" s="29"/>
      <c r="G4" s="121"/>
      <c r="H4" s="122"/>
      <c r="I4" s="122"/>
      <c r="J4" s="122"/>
      <c r="K4" s="122"/>
      <c r="L4" s="122"/>
      <c r="M4" s="122"/>
      <c r="N4" s="123"/>
      <c r="Q4" s="5"/>
    </row>
    <row r="5" spans="1:17" s="4" customFormat="1" ht="13.5" customHeight="1">
      <c r="A5" s="193" t="s">
        <v>68</v>
      </c>
      <c r="B5" s="194"/>
      <c r="C5" s="194"/>
      <c r="D5" s="44">
        <v>0.15</v>
      </c>
      <c r="E5" s="29"/>
      <c r="F5" s="29"/>
      <c r="G5" s="29"/>
      <c r="H5" s="29"/>
      <c r="I5" s="29"/>
      <c r="J5" s="121"/>
      <c r="K5" s="6"/>
      <c r="L5" s="6"/>
      <c r="M5" s="6"/>
      <c r="N5" s="126"/>
      <c r="Q5" s="5"/>
    </row>
    <row r="6" spans="1:17" s="4" customFormat="1" ht="13.5" customHeight="1">
      <c r="A6" s="195" t="s">
        <v>75</v>
      </c>
      <c r="B6" s="194"/>
      <c r="C6" s="194"/>
      <c r="D6" s="120"/>
      <c r="E6" s="29"/>
      <c r="F6" s="29"/>
      <c r="G6" s="29"/>
      <c r="H6" s="29"/>
      <c r="I6" s="29"/>
      <c r="J6" s="120"/>
      <c r="K6" s="6"/>
      <c r="L6" s="6"/>
      <c r="M6" s="6"/>
      <c r="N6" s="126"/>
      <c r="Q6" s="5"/>
    </row>
    <row r="7" spans="1:17" s="4" customFormat="1" ht="13.5" customHeight="1">
      <c r="A7" s="127" t="s">
        <v>30</v>
      </c>
      <c r="B7" s="122"/>
      <c r="C7" s="122"/>
      <c r="D7" s="45">
        <v>0.3</v>
      </c>
      <c r="E7" s="29"/>
      <c r="F7" s="29"/>
      <c r="G7" s="29"/>
      <c r="H7" s="29"/>
      <c r="I7" s="29"/>
      <c r="J7" s="120"/>
      <c r="K7" s="6"/>
      <c r="L7" s="6"/>
      <c r="M7" s="6"/>
      <c r="N7" s="126"/>
      <c r="Q7" s="5"/>
    </row>
    <row r="8" spans="1:17" s="4" customFormat="1" ht="13.5" customHeight="1">
      <c r="A8" s="127" t="s">
        <v>31</v>
      </c>
      <c r="B8" s="128"/>
      <c r="C8" s="121"/>
      <c r="D8" s="45">
        <v>0.5</v>
      </c>
      <c r="E8" s="29"/>
      <c r="F8" s="29"/>
      <c r="G8" s="29"/>
      <c r="H8" s="29"/>
      <c r="I8" s="29"/>
      <c r="J8" s="120"/>
      <c r="K8" s="6"/>
      <c r="L8" s="6"/>
      <c r="M8" s="6"/>
      <c r="N8" s="126"/>
      <c r="Q8" s="5"/>
    </row>
    <row r="9" spans="1:17" s="4" customFormat="1" ht="13.5" customHeight="1">
      <c r="A9" s="127" t="s">
        <v>32</v>
      </c>
      <c r="B9" s="128"/>
      <c r="C9" s="121"/>
      <c r="D9" s="45">
        <v>0.7</v>
      </c>
      <c r="E9" s="29"/>
      <c r="F9" s="29"/>
      <c r="G9" s="29"/>
      <c r="H9" s="29"/>
      <c r="I9" s="29"/>
      <c r="J9" s="120"/>
      <c r="K9" s="6"/>
      <c r="L9" s="6"/>
      <c r="M9" s="6"/>
      <c r="N9" s="126"/>
      <c r="Q9" s="5"/>
    </row>
    <row r="10" spans="1:14" ht="6" customHeight="1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</row>
    <row r="11" spans="1:18" s="9" customFormat="1" ht="43.5" customHeight="1" thickBot="1">
      <c r="A11" s="152" t="s">
        <v>0</v>
      </c>
      <c r="B11" s="153" t="s">
        <v>70</v>
      </c>
      <c r="C11" s="153"/>
      <c r="D11" s="153" t="s">
        <v>71</v>
      </c>
      <c r="E11" s="153"/>
      <c r="F11" s="153" t="s">
        <v>69</v>
      </c>
      <c r="G11" s="153"/>
      <c r="H11" s="153" t="s">
        <v>57</v>
      </c>
      <c r="I11" s="153"/>
      <c r="J11" s="153" t="s">
        <v>58</v>
      </c>
      <c r="K11" s="153"/>
      <c r="L11" s="153" t="s">
        <v>11</v>
      </c>
      <c r="M11" s="154"/>
      <c r="N11" s="134" t="s">
        <v>35</v>
      </c>
      <c r="O11" s="8"/>
      <c r="P11" s="8"/>
      <c r="Q11" s="8"/>
      <c r="R11" s="8"/>
    </row>
    <row r="12" spans="1:18" ht="16.5" customHeight="1">
      <c r="A12" s="135" t="s">
        <v>12</v>
      </c>
      <c r="B12" s="136">
        <f>D4</f>
        <v>2858</v>
      </c>
      <c r="C12" s="137" t="s">
        <v>29</v>
      </c>
      <c r="D12" s="136">
        <f>B12*D5</f>
        <v>428.7</v>
      </c>
      <c r="E12" s="138" t="s">
        <v>14</v>
      </c>
      <c r="F12" s="136">
        <f>B12-D12</f>
        <v>2429.3</v>
      </c>
      <c r="G12" s="137" t="s">
        <v>13</v>
      </c>
      <c r="H12" s="139">
        <f>D7</f>
        <v>0.3</v>
      </c>
      <c r="I12" s="138" t="s">
        <v>14</v>
      </c>
      <c r="J12" s="136">
        <f>F12*H12</f>
        <v>728.7900000000001</v>
      </c>
      <c r="K12" s="140" t="s">
        <v>15</v>
      </c>
      <c r="L12" s="141">
        <v>12</v>
      </c>
      <c r="M12" s="142" t="s">
        <v>14</v>
      </c>
      <c r="N12" s="143">
        <f>J12/L12</f>
        <v>60.73250000000001</v>
      </c>
      <c r="O12" s="10"/>
      <c r="P12" s="11"/>
      <c r="Q12" s="12"/>
      <c r="R12" s="13"/>
    </row>
    <row r="13" spans="1:18" ht="16.5" customHeight="1">
      <c r="A13" s="135" t="s">
        <v>16</v>
      </c>
      <c r="B13" s="136">
        <f>D4</f>
        <v>2858</v>
      </c>
      <c r="C13" s="137" t="s">
        <v>29</v>
      </c>
      <c r="D13" s="136">
        <f>B13*D5</f>
        <v>428.7</v>
      </c>
      <c r="E13" s="138" t="s">
        <v>14</v>
      </c>
      <c r="F13" s="136">
        <f>B13-D13</f>
        <v>2429.3</v>
      </c>
      <c r="G13" s="137" t="s">
        <v>13</v>
      </c>
      <c r="H13" s="139">
        <f>D8</f>
        <v>0.5</v>
      </c>
      <c r="I13" s="138" t="s">
        <v>14</v>
      </c>
      <c r="J13" s="136">
        <f>F13*H13</f>
        <v>1214.65</v>
      </c>
      <c r="K13" s="140" t="s">
        <v>15</v>
      </c>
      <c r="L13" s="141">
        <v>12</v>
      </c>
      <c r="M13" s="142" t="s">
        <v>14</v>
      </c>
      <c r="N13" s="143">
        <f>J13/L13</f>
        <v>101.22083333333335</v>
      </c>
      <c r="O13" s="10"/>
      <c r="P13" s="11"/>
      <c r="Q13" s="12"/>
      <c r="R13" s="13"/>
    </row>
    <row r="14" spans="1:18" ht="16.5" customHeight="1">
      <c r="A14" s="135" t="s">
        <v>17</v>
      </c>
      <c r="B14" s="136">
        <f>D4</f>
        <v>2858</v>
      </c>
      <c r="C14" s="137" t="s">
        <v>29</v>
      </c>
      <c r="D14" s="136">
        <f>B14*D5</f>
        <v>428.7</v>
      </c>
      <c r="E14" s="138" t="s">
        <v>14</v>
      </c>
      <c r="F14" s="136">
        <f>B14-D14</f>
        <v>2429.3</v>
      </c>
      <c r="G14" s="137" t="s">
        <v>13</v>
      </c>
      <c r="H14" s="139">
        <f>D9</f>
        <v>0.7</v>
      </c>
      <c r="I14" s="138" t="s">
        <v>14</v>
      </c>
      <c r="J14" s="136">
        <f>F14*H14</f>
        <v>1700.51</v>
      </c>
      <c r="K14" s="140" t="s">
        <v>15</v>
      </c>
      <c r="L14" s="141">
        <v>12</v>
      </c>
      <c r="M14" s="142" t="s">
        <v>14</v>
      </c>
      <c r="N14" s="143">
        <f>J14/L14</f>
        <v>141.70916666666668</v>
      </c>
      <c r="O14" s="10"/>
      <c r="P14" s="11"/>
      <c r="Q14" s="12"/>
      <c r="R14" s="13"/>
    </row>
    <row r="15" spans="1:18" ht="6" customHeight="1">
      <c r="A15" s="1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6"/>
      <c r="O15" s="10"/>
      <c r="P15" s="10"/>
      <c r="Q15" s="12"/>
      <c r="R15" s="14"/>
    </row>
    <row r="16" spans="1:18" ht="12.75">
      <c r="A16" s="15" t="s">
        <v>33</v>
      </c>
      <c r="B16" s="14" t="s">
        <v>34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  <c r="O16" s="10"/>
      <c r="P16" s="10"/>
      <c r="Q16" s="12"/>
      <c r="R16" s="13"/>
    </row>
    <row r="17" spans="1:14" ht="11.25">
      <c r="A17" s="17"/>
      <c r="B17" s="14" t="s">
        <v>36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8"/>
    </row>
    <row r="18" spans="1:14" ht="12" thickBot="1">
      <c r="A18" s="19"/>
      <c r="B18" s="20" t="s">
        <v>46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="22" customFormat="1" ht="7.5" customHeight="1">
      <c r="Q19" s="23"/>
    </row>
    <row r="20" s="24" customFormat="1" ht="13.5" customHeight="1" thickBot="1">
      <c r="Q20" s="25"/>
    </row>
    <row r="21" spans="1:17" s="110" customFormat="1" ht="20.25" customHeight="1">
      <c r="A21" s="156" t="s">
        <v>45</v>
      </c>
      <c r="B21" s="107"/>
      <c r="C21" s="107"/>
      <c r="D21" s="107"/>
      <c r="E21" s="107"/>
      <c r="F21" s="108"/>
      <c r="G21" s="107"/>
      <c r="H21" s="107"/>
      <c r="I21" s="108"/>
      <c r="J21" s="108"/>
      <c r="K21" s="108"/>
      <c r="L21" s="108"/>
      <c r="M21" s="108"/>
      <c r="N21" s="109"/>
      <c r="Q21" s="111"/>
    </row>
    <row r="22" spans="1:17" s="102" customFormat="1" ht="7.5" customHeight="1">
      <c r="A22" s="97"/>
      <c r="B22" s="98"/>
      <c r="C22" s="98"/>
      <c r="D22" s="98"/>
      <c r="E22" s="98"/>
      <c r="F22" s="99"/>
      <c r="G22" s="98"/>
      <c r="H22" s="98"/>
      <c r="I22" s="100"/>
      <c r="J22" s="100"/>
      <c r="K22" s="100"/>
      <c r="L22" s="100"/>
      <c r="M22" s="100"/>
      <c r="N22" s="101"/>
      <c r="Q22" s="103"/>
    </row>
    <row r="23" spans="1:17" s="31" customFormat="1" ht="13.5" customHeight="1">
      <c r="A23" s="26" t="s">
        <v>37</v>
      </c>
      <c r="B23" s="27"/>
      <c r="C23" s="27"/>
      <c r="D23" s="46">
        <v>3.9</v>
      </c>
      <c r="E23" s="28"/>
      <c r="F23" s="29"/>
      <c r="G23" s="27"/>
      <c r="H23" s="29"/>
      <c r="I23" s="29"/>
      <c r="J23" s="29"/>
      <c r="K23" s="29"/>
      <c r="L23" s="29"/>
      <c r="M23" s="29"/>
      <c r="N23" s="30"/>
      <c r="Q23" s="32"/>
    </row>
    <row r="24" spans="1:17" s="24" customFormat="1" ht="13.5" customHeight="1">
      <c r="A24" s="33" t="s">
        <v>54</v>
      </c>
      <c r="B24" s="29"/>
      <c r="C24" s="29"/>
      <c r="D24" s="47">
        <v>3.9069</v>
      </c>
      <c r="E24" s="28"/>
      <c r="F24" s="29"/>
      <c r="G24" s="27"/>
      <c r="H24" s="29"/>
      <c r="I24" s="29"/>
      <c r="J24" s="29"/>
      <c r="K24" s="29"/>
      <c r="L24" s="29"/>
      <c r="M24" s="29"/>
      <c r="N24" s="30"/>
      <c r="Q24" s="25"/>
    </row>
    <row r="25" spans="1:17" s="24" customFormat="1" ht="13.5" customHeight="1">
      <c r="A25" s="26" t="s">
        <v>38</v>
      </c>
      <c r="B25" s="27"/>
      <c r="C25" s="27"/>
      <c r="D25" s="48">
        <v>21.5</v>
      </c>
      <c r="E25" s="31"/>
      <c r="F25" s="31"/>
      <c r="G25" s="34"/>
      <c r="H25" s="31"/>
      <c r="I25" s="31"/>
      <c r="J25" s="31"/>
      <c r="K25" s="31"/>
      <c r="L25" s="31"/>
      <c r="M25" s="29"/>
      <c r="N25" s="30"/>
      <c r="Q25" s="25"/>
    </row>
    <row r="26" spans="1:17" s="14" customFormat="1" ht="10.5" customHeight="1">
      <c r="A26" s="26"/>
      <c r="B26" s="29"/>
      <c r="C26" s="29"/>
      <c r="D26" s="31"/>
      <c r="E26" s="90"/>
      <c r="F26" s="90"/>
      <c r="G26" s="93"/>
      <c r="H26" s="92"/>
      <c r="I26" s="104"/>
      <c r="J26" s="104"/>
      <c r="K26" s="104"/>
      <c r="L26" s="104"/>
      <c r="M26" s="92"/>
      <c r="N26" s="95"/>
      <c r="Q26" s="12"/>
    </row>
    <row r="27" spans="1:17" s="14" customFormat="1" ht="13.5" customHeight="1">
      <c r="A27" s="15" t="s">
        <v>56</v>
      </c>
      <c r="B27" s="31"/>
      <c r="C27" s="31"/>
      <c r="D27" s="38"/>
      <c r="E27" s="91"/>
      <c r="F27" s="36" t="s">
        <v>55</v>
      </c>
      <c r="G27" s="35"/>
      <c r="H27" s="37"/>
      <c r="I27" s="37"/>
      <c r="J27" s="37"/>
      <c r="K27" s="37"/>
      <c r="L27" s="37"/>
      <c r="M27" s="92"/>
      <c r="N27" s="95"/>
      <c r="Q27" s="12"/>
    </row>
    <row r="28" spans="1:17" s="14" customFormat="1" ht="13.5" customHeight="1">
      <c r="A28" s="26" t="s">
        <v>39</v>
      </c>
      <c r="B28" s="27"/>
      <c r="C28" s="27"/>
      <c r="D28" s="46">
        <v>2</v>
      </c>
      <c r="E28" s="91"/>
      <c r="F28" s="39" t="s">
        <v>42</v>
      </c>
      <c r="G28" s="37"/>
      <c r="H28" s="37"/>
      <c r="I28" s="37"/>
      <c r="J28" s="49">
        <v>65.56</v>
      </c>
      <c r="K28" s="37"/>
      <c r="L28" s="37"/>
      <c r="M28" s="92"/>
      <c r="N28" s="95"/>
      <c r="Q28" s="12"/>
    </row>
    <row r="29" spans="1:17" s="14" customFormat="1" ht="13.5" customHeight="1">
      <c r="A29" s="26" t="s">
        <v>40</v>
      </c>
      <c r="B29" s="27"/>
      <c r="C29" s="27"/>
      <c r="D29" s="46">
        <v>6</v>
      </c>
      <c r="E29" s="92"/>
      <c r="F29" s="40" t="s">
        <v>43</v>
      </c>
      <c r="G29" s="37"/>
      <c r="H29" s="37"/>
      <c r="I29" s="37"/>
      <c r="J29" s="49">
        <v>8.19</v>
      </c>
      <c r="K29" s="37"/>
      <c r="L29" s="37"/>
      <c r="M29" s="92"/>
      <c r="N29" s="95"/>
      <c r="Q29" s="12"/>
    </row>
    <row r="30" spans="1:17" s="14" customFormat="1" ht="13.5" customHeight="1">
      <c r="A30" s="26" t="s">
        <v>41</v>
      </c>
      <c r="B30" s="27"/>
      <c r="C30" s="27"/>
      <c r="D30" s="46">
        <v>8</v>
      </c>
      <c r="E30" s="93"/>
      <c r="F30" s="37" t="s">
        <v>47</v>
      </c>
      <c r="G30" s="35"/>
      <c r="H30" s="37"/>
      <c r="I30" s="37"/>
      <c r="J30" s="49">
        <v>39.8</v>
      </c>
      <c r="K30" s="37"/>
      <c r="L30" s="37"/>
      <c r="M30" s="92"/>
      <c r="N30" s="95"/>
      <c r="Q30" s="12"/>
    </row>
    <row r="31" spans="1:17" s="14" customFormat="1" ht="13.5" customHeight="1">
      <c r="A31" s="26"/>
      <c r="B31" s="29"/>
      <c r="C31" s="29"/>
      <c r="D31" s="31"/>
      <c r="E31" s="93"/>
      <c r="F31" s="40" t="s">
        <v>44</v>
      </c>
      <c r="G31" s="41"/>
      <c r="H31" s="37"/>
      <c r="I31" s="37"/>
      <c r="J31" s="49">
        <v>6.61</v>
      </c>
      <c r="K31" s="37"/>
      <c r="L31" s="37"/>
      <c r="M31" s="92"/>
      <c r="N31" s="95"/>
      <c r="Q31" s="12"/>
    </row>
    <row r="32" spans="1:17" s="14" customFormat="1" ht="12.75">
      <c r="A32" s="26"/>
      <c r="B32" s="29"/>
      <c r="C32" s="29"/>
      <c r="D32" s="31"/>
      <c r="E32" s="92"/>
      <c r="F32" s="40" t="s">
        <v>48</v>
      </c>
      <c r="G32" s="37"/>
      <c r="H32" s="37"/>
      <c r="I32" s="37"/>
      <c r="J32" s="49">
        <v>3</v>
      </c>
      <c r="K32" s="37"/>
      <c r="L32" s="37"/>
      <c r="M32" s="92"/>
      <c r="N32" s="95"/>
      <c r="Q32" s="12"/>
    </row>
    <row r="33" spans="1:17" s="14" customFormat="1" ht="12.75">
      <c r="A33" s="42" t="s">
        <v>59</v>
      </c>
      <c r="B33" s="29"/>
      <c r="C33" s="29"/>
      <c r="D33" s="38"/>
      <c r="E33" s="92"/>
      <c r="F33" s="37"/>
      <c r="G33" s="37"/>
      <c r="H33" s="37"/>
      <c r="I33" s="37"/>
      <c r="J33" s="37"/>
      <c r="K33" s="37"/>
      <c r="L33" s="37"/>
      <c r="M33" s="94"/>
      <c r="N33" s="96"/>
      <c r="Q33" s="12"/>
    </row>
    <row r="34" spans="1:17" s="14" customFormat="1" ht="12.75">
      <c r="A34" s="26" t="s">
        <v>39</v>
      </c>
      <c r="B34" s="27"/>
      <c r="C34" s="27"/>
      <c r="D34" s="46">
        <v>2</v>
      </c>
      <c r="E34" s="29"/>
      <c r="F34" s="29"/>
      <c r="G34" s="29"/>
      <c r="H34" s="29"/>
      <c r="I34" s="29"/>
      <c r="J34" s="29"/>
      <c r="K34" s="29"/>
      <c r="L34" s="29"/>
      <c r="N34" s="18"/>
      <c r="Q34" s="12"/>
    </row>
    <row r="35" spans="1:14" ht="12.75">
      <c r="A35" s="26" t="s">
        <v>40</v>
      </c>
      <c r="B35" s="27"/>
      <c r="C35" s="27"/>
      <c r="D35" s="46">
        <v>4</v>
      </c>
      <c r="E35" s="29"/>
      <c r="F35" s="29"/>
      <c r="G35" s="29"/>
      <c r="H35" s="29"/>
      <c r="I35" s="29"/>
      <c r="J35" s="29"/>
      <c r="K35" s="29"/>
      <c r="L35" s="29"/>
      <c r="M35" s="14"/>
      <c r="N35" s="18"/>
    </row>
    <row r="36" spans="1:14" ht="12.75">
      <c r="A36" s="26" t="s">
        <v>41</v>
      </c>
      <c r="B36" s="27"/>
      <c r="C36" s="27"/>
      <c r="D36" s="46">
        <v>6</v>
      </c>
      <c r="E36" s="29"/>
      <c r="F36" s="29"/>
      <c r="G36" s="29"/>
      <c r="H36" s="29"/>
      <c r="I36" s="29"/>
      <c r="J36" s="29"/>
      <c r="K36" s="29"/>
      <c r="L36" s="29"/>
      <c r="M36" s="14"/>
      <c r="N36" s="18"/>
    </row>
    <row r="37" spans="1:14" ht="12.75">
      <c r="A37" s="26" t="s">
        <v>51</v>
      </c>
      <c r="B37" s="27"/>
      <c r="C37" s="29"/>
      <c r="D37" s="46">
        <v>8</v>
      </c>
      <c r="E37" s="29"/>
      <c r="F37" s="31" t="s">
        <v>61</v>
      </c>
      <c r="G37" s="29"/>
      <c r="H37" s="29"/>
      <c r="I37" s="29"/>
      <c r="J37" s="29"/>
      <c r="K37" s="29"/>
      <c r="L37" s="29"/>
      <c r="M37" s="14"/>
      <c r="N37" s="18"/>
    </row>
    <row r="38" spans="1:14" ht="12.75">
      <c r="A38" s="26" t="s">
        <v>52</v>
      </c>
      <c r="B38" s="27"/>
      <c r="C38" s="29"/>
      <c r="D38" s="46">
        <v>10</v>
      </c>
      <c r="E38" s="14"/>
      <c r="F38" s="14" t="s">
        <v>62</v>
      </c>
      <c r="G38" s="14"/>
      <c r="H38" s="14"/>
      <c r="I38" s="14"/>
      <c r="J38" s="14"/>
      <c r="K38" s="14"/>
      <c r="L38" s="14"/>
      <c r="M38" s="14"/>
      <c r="N38" s="18"/>
    </row>
    <row r="39" spans="1:14" ht="6" customHeight="1" thickBo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</row>
  </sheetData>
  <sheetProtection selectLockedCells="1"/>
  <mergeCells count="2">
    <mergeCell ref="A5:C5"/>
    <mergeCell ref="A6:C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LRA RT</cp:lastModifiedBy>
  <cp:lastPrinted>2009-12-02T09:28:21Z</cp:lastPrinted>
  <dcterms:created xsi:type="dcterms:W3CDTF">2009-02-12T10:25:27Z</dcterms:created>
  <dcterms:modified xsi:type="dcterms:W3CDTF">2009-12-02T09:29:14Z</dcterms:modified>
  <cp:category/>
  <cp:version/>
  <cp:contentType/>
  <cp:contentStatus/>
</cp:coreProperties>
</file>